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SC\LICITAÇÕES\CONVITE\ANO 2023\CONVITE 07-2023 - REGULARIZAÇÃO FUNDIARIA DO SESC GUARA\"/>
    </mc:Choice>
  </mc:AlternateContent>
  <xr:revisionPtr revIDLastSave="0" documentId="8_{48F5905F-532D-4300-8F62-C6782AAAD656}" xr6:coauthVersionLast="47" xr6:coauthVersionMax="47" xr10:uidLastSave="{00000000-0000-0000-0000-000000000000}"/>
  <bookViews>
    <workbookView xWindow="21480" yWindow="-120" windowWidth="24240" windowHeight="13020" xr2:uid="{00000000-000D-0000-FFFF-FFFF00000000}"/>
  </bookViews>
  <sheets>
    <sheet name="Orçamento Sintétic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G21" i="1"/>
  <c r="G16" i="1"/>
  <c r="G12" i="1"/>
  <c r="G11" i="1" l="1"/>
  <c r="G26" i="1" l="1"/>
  <c r="G9" i="1"/>
  <c r="G6" i="1" s="1"/>
  <c r="G5" i="1" s="1"/>
  <c r="I26" i="1"/>
  <c r="I25" i="1"/>
  <c r="J25" i="1" s="1"/>
  <c r="I24" i="1"/>
  <c r="J24" i="1" s="1"/>
  <c r="I23" i="1"/>
  <c r="J23" i="1" s="1"/>
  <c r="I22" i="1"/>
  <c r="J22" i="1" s="1"/>
  <c r="I20" i="1"/>
  <c r="I16" i="1" s="1"/>
  <c r="I19" i="1"/>
  <c r="J19" i="1" s="1"/>
  <c r="I18" i="1"/>
  <c r="J18" i="1" s="1"/>
  <c r="I17" i="1"/>
  <c r="I15" i="1"/>
  <c r="J15" i="1" s="1"/>
  <c r="I14" i="1"/>
  <c r="J14" i="1" s="1"/>
  <c r="I13" i="1"/>
  <c r="I10" i="1"/>
  <c r="I9" i="1" s="1"/>
  <c r="J9" i="1" s="1"/>
  <c r="I8" i="1"/>
  <c r="I7" i="1" s="1"/>
  <c r="J27" i="1"/>
  <c r="I6" i="1" l="1"/>
  <c r="J6" i="1" s="1"/>
  <c r="H29" i="1"/>
  <c r="J26" i="1"/>
  <c r="I21" i="1"/>
  <c r="J8" i="1"/>
  <c r="J7" i="1"/>
  <c r="J10" i="1"/>
  <c r="I12" i="1"/>
  <c r="J12" i="1" s="1"/>
  <c r="J16" i="1"/>
  <c r="J17" i="1"/>
  <c r="J20" i="1"/>
  <c r="J13" i="1"/>
  <c r="I11" i="1" l="1"/>
  <c r="I5" i="1" s="1"/>
  <c r="H31" i="1" s="1"/>
  <c r="H30" i="1" s="1"/>
  <c r="J21" i="1"/>
  <c r="J5" i="1" l="1"/>
</calcChain>
</file>

<file path=xl/sharedStrings.xml><?xml version="1.0" encoding="utf-8"?>
<sst xmlns="http://schemas.openxmlformats.org/spreadsheetml/2006/main" count="110" uniqueCount="85">
  <si>
    <t>Obra</t>
  </si>
  <si>
    <t>Bancos</t>
  </si>
  <si>
    <t>B.D.I.</t>
  </si>
  <si>
    <t>Encargos Sociais</t>
  </si>
  <si>
    <t>CONTRATAÇÃO DE EMPRESA ESPECIALIZADA EM ARQUITETURA-URBANISMO, ESTUDO E CONSULTORIA JURÍDICA PARA REGULARIZAÇÃO DE TITULARIDADE</t>
  </si>
  <si>
    <t xml:space="preserve">SINAPI - 03/2023 - Distrito Federal
SBC - 03/2023 - Distrito Federal
ORSE - 02/2023 - Sergipe
</t>
  </si>
  <si>
    <t xml:space="preserve">Padrão - 24,86%
</t>
  </si>
  <si>
    <t>Não Desonerado: embutido nos preços unitário dos insumos de mão de obra, de acordo com as bases.</t>
  </si>
  <si>
    <t>Orçamento Sintético</t>
  </si>
  <si>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</si>
  <si>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</si>
  <si>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</si>
  <si>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</si>
  <si>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</si>
  <si>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</si>
  <si>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</si>
  <si>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</si>
  <si>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Total</t>
  </si>
  <si>
    <t>Peso (%)</t>
  </si>
  <si>
    <t xml:space="preserve"> 1 </t>
  </si>
  <si>
    <t>SERVIÇOS ESPECIALIZADOS DE ARQUITETUTA E URBANISMO</t>
  </si>
  <si>
    <t xml:space="preserve"> 1.1 </t>
  </si>
  <si>
    <t>SERVIÇOS PRELIMINARES</t>
  </si>
  <si>
    <t xml:space="preserve"> 1.1.1 </t>
  </si>
  <si>
    <t>TAXAS</t>
  </si>
  <si>
    <t xml:space="preserve"> 1.1.1.1 </t>
  </si>
  <si>
    <t xml:space="preserve"> 00000161 </t>
  </si>
  <si>
    <t>Próprio</t>
  </si>
  <si>
    <t>A R T - ANOTAÇÃO DE RESPONSABILIDADE TÉCNICA</t>
  </si>
  <si>
    <t>UN</t>
  </si>
  <si>
    <t xml:space="preserve"> 1.1.2 </t>
  </si>
  <si>
    <t>DESPESAS ADMINISTRATIVAS</t>
  </si>
  <si>
    <t xml:space="preserve"> 1.1.2.1 </t>
  </si>
  <si>
    <t xml:space="preserve"> 00040934 </t>
  </si>
  <si>
    <t>SINAPI</t>
  </si>
  <si>
    <t>COORDENADOR / GERENTE DE OBRA COM ENCARGOS COMPLEMENTARES</t>
  </si>
  <si>
    <t>MES</t>
  </si>
  <si>
    <t xml:space="preserve"> 1.2 </t>
  </si>
  <si>
    <t>SERVIÇOS ESPECÍFICOS</t>
  </si>
  <si>
    <t xml:space="preserve"> 1.2.1 </t>
  </si>
  <si>
    <t>LAUDOS / RELATÓRIOS TÉCNICOS DE PRODUÇÃO</t>
  </si>
  <si>
    <t xml:space="preserve"> 1.2.1.1 </t>
  </si>
  <si>
    <t xml:space="preserve"> 000071 </t>
  </si>
  <si>
    <t>SBC</t>
  </si>
  <si>
    <t>ELABORAÇÃO DE LAUDO DE EDIFICAÇÕES</t>
  </si>
  <si>
    <t xml:space="preserve"> 1.2.1.2 </t>
  </si>
  <si>
    <t xml:space="preserve"> 13597 </t>
  </si>
  <si>
    <t>ORSE</t>
  </si>
  <si>
    <t>ELABORAÇÃO DE LAUDO TÉCNICO URBANÍSTICO</t>
  </si>
  <si>
    <t>m²</t>
  </si>
  <si>
    <t xml:space="preserve"> 1.2.1.3 </t>
  </si>
  <si>
    <t xml:space="preserve"> 00000236 </t>
  </si>
  <si>
    <t xml:space="preserve"> 00040816 </t>
  </si>
  <si>
    <t>NU - ARQUITETO PLENO</t>
  </si>
  <si>
    <t xml:space="preserve"> 00040815 </t>
  </si>
  <si>
    <t>NU - ARQUITETO JÚNIOR</t>
  </si>
  <si>
    <t xml:space="preserve"> 00040931 </t>
  </si>
  <si>
    <t>N - TÉCNICO</t>
  </si>
  <si>
    <t xml:space="preserve"> 3099 </t>
  </si>
  <si>
    <t>EQUPE DE TOPOGRAFIA PARA TRABALHOS EXCLUSIVOS DE CAMPO - DIÁRIA INCLUINDO TRANSPORTE</t>
  </si>
  <si>
    <t>dia</t>
  </si>
  <si>
    <t xml:space="preserve"> 00040817 </t>
  </si>
  <si>
    <t>NU - ARQUITETO SÊNIOR</t>
  </si>
  <si>
    <t>N TÉCNICO</t>
  </si>
  <si>
    <t xml:space="preserve"> 2 </t>
  </si>
  <si>
    <t>SERVIÇOS DE CONSULTORIA JURÍDICA E URBANÍSTICA PARA REGULARIZAÇÃO DA TITULARIDADE DO IMÓVEL</t>
  </si>
  <si>
    <t xml:space="preserve"> 2.1 </t>
  </si>
  <si>
    <t xml:space="preserve"> 00000243 </t>
  </si>
  <si>
    <t>CONSULTORIA JURÍDICA, ANÁLISE DOCUMENTAL, ESTUDO DO DIREITO, ANÁLISE DE LEGISLAÇÃO VIGENTE, PROCEDIMENTO PARA A REGULARIZAÇÃO DA TITULARIDADE COM A OUTORGA DE DIREITO REAL AO SESC OU SUA CONCESSÃO DE USO, AVERBAÇÃO/REGISTRO NA MATRÍCULA DO IMÓVEL AO SESC-AR/DF</t>
  </si>
  <si>
    <t>Total sem BDI</t>
  </si>
  <si>
    <t>Total do BDI</t>
  </si>
  <si>
    <t>Total Geral</t>
  </si>
  <si>
    <t>RELATÓRIO COM PARÂMETROS DE USO E OCUPAÇÃO</t>
  </si>
  <si>
    <t>SERVIÇOS TECNICOS DE ARQUITETURA E URBANISMO</t>
  </si>
  <si>
    <t>1.2.2</t>
  </si>
  <si>
    <t>1.2.2.1</t>
  </si>
  <si>
    <t>1.2.2.2</t>
  </si>
  <si>
    <t>1.2.2.3</t>
  </si>
  <si>
    <t>1.2.3</t>
  </si>
  <si>
    <t>1.2.3.1</t>
  </si>
  <si>
    <t>1.2.3.2</t>
  </si>
  <si>
    <t>1.2.3.3</t>
  </si>
  <si>
    <t>RELATÓRIOS VISITAS TÉCNICAS / ESTUDOS / LEVANTAMENTOS</t>
  </si>
  <si>
    <t>1.2.2.4</t>
  </si>
  <si>
    <t>1.2.3.4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</si>
</sst>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#,##0.00\ %"/>
  </numFmts>
  <fonts count="24" x14ac:knownFonts="1">
    <font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8"/>
      <name val="Arial"/>
      <family val="1"/>
    </font>
    <font>
      <sz val="11"/>
      <name val="Arial"/>
      <family val="1"/>
    </font>
  </fonts>
  <fills count="2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D8ECF6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3" fillId="0" borderId="0" applyFont="0" applyFill="0" applyBorder="0" applyAlignment="0" applyProtection="0"/>
  </cellStyleXfs>
  <cellXfs count="49">
    <xf numFmtId="0" fontId="0" fillId="0" borderId="0" xfId="0"/>
    <xf numFmtId="0" fontId="17" fillId="17" borderId="0" xfId="0" applyFont="1" applyFill="1" applyAlignment="1">
      <alignment horizontal="center" vertical="top" wrapText="1"/>
    </xf>
    <xf numFmtId="0" fontId="3" fillId="4" borderId="1" xfId="0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center" vertical="top" wrapText="1"/>
    </xf>
    <xf numFmtId="0" fontId="6" fillId="7" borderId="1" xfId="0" applyFont="1" applyFill="1" applyBorder="1" applyAlignment="1">
      <alignment horizontal="left" vertical="top" wrapText="1"/>
    </xf>
    <xf numFmtId="0" fontId="7" fillId="8" borderId="1" xfId="0" applyFont="1" applyFill="1" applyBorder="1" applyAlignment="1">
      <alignment horizontal="right" vertical="top" wrapText="1"/>
    </xf>
    <xf numFmtId="164" fontId="9" fillId="10" borderId="1" xfId="0" applyNumberFormat="1" applyFont="1" applyFill="1" applyBorder="1" applyAlignment="1">
      <alignment horizontal="right" vertical="top" wrapText="1"/>
    </xf>
    <xf numFmtId="0" fontId="11" fillId="11" borderId="1" xfId="0" applyFont="1" applyFill="1" applyBorder="1" applyAlignment="1">
      <alignment horizontal="left" vertical="top" wrapText="1"/>
    </xf>
    <xf numFmtId="0" fontId="13" fillId="13" borderId="1" xfId="0" applyFont="1" applyFill="1" applyBorder="1" applyAlignment="1">
      <alignment horizontal="right" vertical="top" wrapText="1"/>
    </xf>
    <xf numFmtId="0" fontId="12" fillId="12" borderId="1" xfId="0" applyFont="1" applyFill="1" applyBorder="1" applyAlignment="1">
      <alignment horizontal="center" vertical="top" wrapText="1"/>
    </xf>
    <xf numFmtId="164" fontId="15" fillId="15" borderId="1" xfId="0" applyNumberFormat="1" applyFont="1" applyFill="1" applyBorder="1" applyAlignment="1">
      <alignment horizontal="right" vertical="top" wrapText="1"/>
    </xf>
    <xf numFmtId="0" fontId="21" fillId="21" borderId="1" xfId="0" applyFont="1" applyFill="1" applyBorder="1" applyAlignment="1">
      <alignment horizontal="center" vertical="top" wrapText="1"/>
    </xf>
    <xf numFmtId="0" fontId="18" fillId="18" borderId="1" xfId="0" applyFont="1" applyFill="1" applyBorder="1" applyAlignment="1">
      <alignment horizontal="right" vertical="top" wrapText="1"/>
    </xf>
    <xf numFmtId="0" fontId="20" fillId="20" borderId="1" xfId="0" applyFont="1" applyFill="1" applyBorder="1" applyAlignment="1">
      <alignment horizontal="left" vertical="top" wrapText="1"/>
    </xf>
    <xf numFmtId="0" fontId="16" fillId="16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0" fillId="11" borderId="1" xfId="0" applyFont="1" applyFill="1" applyBorder="1" applyAlignment="1">
      <alignment horizontal="left" vertical="top" wrapText="1"/>
    </xf>
    <xf numFmtId="0" fontId="6" fillId="22" borderId="1" xfId="0" applyFont="1" applyFill="1" applyBorder="1" applyAlignment="1">
      <alignment horizontal="left" vertical="top" wrapText="1"/>
    </xf>
    <xf numFmtId="0" fontId="7" fillId="22" borderId="1" xfId="0" applyFont="1" applyFill="1" applyBorder="1" applyAlignment="1">
      <alignment horizontal="right" vertical="top" wrapText="1"/>
    </xf>
    <xf numFmtId="164" fontId="9" fillId="22" borderId="1" xfId="0" applyNumberFormat="1" applyFont="1" applyFill="1" applyBorder="1" applyAlignment="1">
      <alignment horizontal="right" vertical="top" wrapText="1"/>
    </xf>
    <xf numFmtId="0" fontId="6" fillId="23" borderId="1" xfId="0" applyFont="1" applyFill="1" applyBorder="1" applyAlignment="1">
      <alignment horizontal="left" vertical="top" wrapText="1"/>
    </xf>
    <xf numFmtId="0" fontId="7" fillId="23" borderId="1" xfId="0" applyFont="1" applyFill="1" applyBorder="1" applyAlignment="1">
      <alignment horizontal="right" vertical="top" wrapText="1"/>
    </xf>
    <xf numFmtId="164" fontId="9" fillId="23" borderId="1" xfId="0" applyNumberFormat="1" applyFont="1" applyFill="1" applyBorder="1" applyAlignment="1">
      <alignment horizontal="right" vertical="top" wrapText="1"/>
    </xf>
    <xf numFmtId="4" fontId="0" fillId="0" borderId="0" xfId="0" applyNumberFormat="1"/>
    <xf numFmtId="0" fontId="6" fillId="24" borderId="1" xfId="0" applyFont="1" applyFill="1" applyBorder="1" applyAlignment="1">
      <alignment horizontal="left" vertical="top" wrapText="1"/>
    </xf>
    <xf numFmtId="44" fontId="5" fillId="6" borderId="1" xfId="1" applyFont="1" applyFill="1" applyBorder="1" applyAlignment="1">
      <alignment horizontal="right" vertical="top" wrapText="1"/>
    </xf>
    <xf numFmtId="44" fontId="6" fillId="23" borderId="1" xfId="1" applyFont="1" applyFill="1" applyBorder="1" applyAlignment="1">
      <alignment horizontal="left" vertical="top" wrapText="1"/>
    </xf>
    <xf numFmtId="44" fontId="6" fillId="22" borderId="1" xfId="1" applyFont="1" applyFill="1" applyBorder="1" applyAlignment="1">
      <alignment horizontal="left" vertical="top" wrapText="1"/>
    </xf>
    <xf numFmtId="44" fontId="8" fillId="9" borderId="1" xfId="1" applyFont="1" applyFill="1" applyBorder="1" applyAlignment="1">
      <alignment horizontal="right" vertical="top" wrapText="1"/>
    </xf>
    <xf numFmtId="44" fontId="14" fillId="14" borderId="1" xfId="1" applyFont="1" applyFill="1" applyBorder="1" applyAlignment="1">
      <alignment horizontal="right" vertical="top" wrapText="1"/>
    </xf>
    <xf numFmtId="44" fontId="6" fillId="7" borderId="1" xfId="1" applyFont="1" applyFill="1" applyBorder="1" applyAlignment="1">
      <alignment horizontal="right" vertical="top" wrapText="1"/>
    </xf>
    <xf numFmtId="44" fontId="6" fillId="23" borderId="1" xfId="1" applyFont="1" applyFill="1" applyBorder="1" applyAlignment="1">
      <alignment horizontal="right" vertical="top" wrapText="1"/>
    </xf>
    <xf numFmtId="44" fontId="21" fillId="21" borderId="1" xfId="1" applyFont="1" applyFill="1" applyBorder="1" applyAlignment="1">
      <alignment horizontal="center" vertical="top" wrapText="1"/>
    </xf>
    <xf numFmtId="44" fontId="17" fillId="17" borderId="0" xfId="1" applyFont="1" applyFill="1" applyAlignment="1">
      <alignment horizontal="center" vertical="top" wrapText="1"/>
    </xf>
    <xf numFmtId="44" fontId="0" fillId="0" borderId="0" xfId="1" applyFont="1"/>
    <xf numFmtId="44" fontId="6" fillId="7" borderId="1" xfId="1" applyFont="1" applyFill="1" applyBorder="1" applyAlignment="1">
      <alignment horizontal="left" vertical="top" wrapText="1"/>
    </xf>
    <xf numFmtId="44" fontId="8" fillId="23" borderId="1" xfId="1" applyFont="1" applyFill="1" applyBorder="1" applyAlignment="1">
      <alignment horizontal="right" vertical="top" wrapText="1"/>
    </xf>
    <xf numFmtId="44" fontId="8" fillId="22" borderId="1" xfId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  <xf numFmtId="0" fontId="16" fillId="16" borderId="1" xfId="0" applyFont="1" applyFill="1" applyBorder="1" applyAlignment="1">
      <alignment horizontal="left" vertical="top" wrapText="1"/>
    </xf>
    <xf numFmtId="0" fontId="18" fillId="18" borderId="1" xfId="0" applyFont="1" applyFill="1" applyBorder="1" applyAlignment="1">
      <alignment horizontal="right" vertical="top" wrapText="1"/>
    </xf>
    <xf numFmtId="4" fontId="16" fillId="21" borderId="1" xfId="0" applyNumberFormat="1" applyFont="1" applyFill="1" applyBorder="1" applyAlignment="1">
      <alignment horizontal="right" vertical="top" wrapText="1"/>
    </xf>
    <xf numFmtId="0" fontId="16" fillId="21" borderId="1" xfId="0" applyFont="1" applyFill="1" applyBorder="1" applyAlignment="1">
      <alignment horizontal="right" vertical="top" wrapText="1"/>
    </xf>
    <xf numFmtId="0" fontId="21" fillId="21" borderId="0" xfId="0" applyFont="1" applyFill="1" applyAlignment="1">
      <alignment horizontal="center" vertical="top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4" fontId="19" fillId="19" borderId="1" xfId="0" applyNumberFormat="1" applyFont="1" applyFill="1" applyBorder="1" applyAlignment="1">
      <alignment horizontal="right" vertical="top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3"/>
  <sheetViews>
    <sheetView tabSelected="1" showOutlineSymbols="0" showWhiteSpace="0" topLeftCell="A20" workbookViewId="0">
      <selection activeCell="L3" sqref="L3"/>
    </sheetView>
  </sheetViews>
  <sheetFormatPr defaultRowHeight="14.25" x14ac:dyDescent="0.2"/>
  <cols>
    <col min="1" max="2" width="10" bestFit="1" customWidth="1"/>
    <col min="3" max="3" width="13.25" bestFit="1" customWidth="1"/>
    <col min="4" max="4" width="60" bestFit="1" customWidth="1"/>
    <col min="5" max="5" width="8" bestFit="1" customWidth="1"/>
    <col min="6" max="6" width="13" bestFit="1" customWidth="1"/>
    <col min="7" max="9" width="13" style="35" bestFit="1" customWidth="1"/>
    <col min="10" max="10" width="13" bestFit="1" customWidth="1"/>
    <col min="11" max="12" width="11.375" bestFit="1" customWidth="1"/>
  </cols>
  <sheetData>
    <row r="1" spans="1:10" ht="15" x14ac:dyDescent="0.2">
      <c r="A1" s="16"/>
      <c r="B1" s="16"/>
      <c r="C1" s="16"/>
      <c r="D1" s="16" t="s">
        <v>0</v>
      </c>
      <c r="E1" s="39" t="s">
        <v>1</v>
      </c>
      <c r="F1" s="39"/>
      <c r="G1" s="39" t="s">
        <v>2</v>
      </c>
      <c r="H1" s="39"/>
      <c r="I1" s="39" t="s">
        <v>3</v>
      </c>
      <c r="J1" s="39"/>
    </row>
    <row r="2" spans="1:10" ht="80.099999999999994" customHeight="1" x14ac:dyDescent="0.2">
      <c r="A2" s="15"/>
      <c r="B2" s="15"/>
      <c r="C2" s="15"/>
      <c r="D2" s="15" t="s">
        <v>4</v>
      </c>
      <c r="E2" s="40" t="s">
        <v>5</v>
      </c>
      <c r="F2" s="40"/>
      <c r="G2" s="40" t="s">
        <v>6</v>
      </c>
      <c r="H2" s="40"/>
      <c r="I2" s="40" t="s">
        <v>7</v>
      </c>
      <c r="J2" s="40"/>
    </row>
    <row r="3" spans="1:10" ht="15" x14ac:dyDescent="0.25">
      <c r="A3" s="46" t="s">
        <v>8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30" customHeight="1" x14ac:dyDescent="0.2">
      <c r="A4" s="2" t="s">
        <v>9</v>
      </c>
      <c r="B4" s="3" t="s">
        <v>10</v>
      </c>
      <c r="C4" s="2" t="s">
        <v>11</v>
      </c>
      <c r="D4" s="2" t="s">
        <v>12</v>
      </c>
      <c r="E4" s="4" t="s">
        <v>13</v>
      </c>
      <c r="F4" s="3" t="s">
        <v>14</v>
      </c>
      <c r="G4" s="26" t="s">
        <v>15</v>
      </c>
      <c r="H4" s="26" t="s">
        <v>16</v>
      </c>
      <c r="I4" s="26" t="s">
        <v>17</v>
      </c>
      <c r="J4" s="3" t="s">
        <v>18</v>
      </c>
    </row>
    <row r="5" spans="1:10" ht="26.1" customHeight="1" x14ac:dyDescent="0.2">
      <c r="A5" s="21" t="s">
        <v>19</v>
      </c>
      <c r="B5" s="21"/>
      <c r="C5" s="21"/>
      <c r="D5" s="21" t="s">
        <v>20</v>
      </c>
      <c r="E5" s="21"/>
      <c r="F5" s="22"/>
      <c r="G5" s="27">
        <f>TRUNC(G6+G11,2)</f>
        <v>0</v>
      </c>
      <c r="H5" s="27"/>
      <c r="I5" s="37">
        <f>TRUNC(I6+I11,2)</f>
        <v>0</v>
      </c>
      <c r="J5" s="23">
        <f t="shared" ref="J5:J27" si="0">I5 / 1172427.98</f>
        <v>0</v>
      </c>
    </row>
    <row r="6" spans="1:10" ht="24" customHeight="1" x14ac:dyDescent="0.2">
      <c r="A6" s="18" t="s">
        <v>21</v>
      </c>
      <c r="B6" s="18"/>
      <c r="C6" s="18"/>
      <c r="D6" s="18" t="s">
        <v>22</v>
      </c>
      <c r="E6" s="18"/>
      <c r="F6" s="19"/>
      <c r="G6" s="28">
        <f>G8+G9</f>
        <v>0</v>
      </c>
      <c r="H6" s="28"/>
      <c r="I6" s="38">
        <f>I7+I9</f>
        <v>0</v>
      </c>
      <c r="J6" s="20">
        <f t="shared" si="0"/>
        <v>0</v>
      </c>
    </row>
    <row r="7" spans="1:10" ht="24" customHeight="1" x14ac:dyDescent="0.2">
      <c r="A7" s="5" t="s">
        <v>23</v>
      </c>
      <c r="B7" s="5"/>
      <c r="C7" s="5"/>
      <c r="D7" s="5" t="s">
        <v>24</v>
      </c>
      <c r="E7" s="5"/>
      <c r="F7" s="6"/>
      <c r="G7" s="29">
        <f>G8</f>
        <v>0</v>
      </c>
      <c r="H7" s="36"/>
      <c r="I7" s="29">
        <f>SUM(I8)</f>
        <v>0</v>
      </c>
      <c r="J7" s="7">
        <f t="shared" si="0"/>
        <v>0</v>
      </c>
    </row>
    <row r="8" spans="1:10" ht="24" customHeight="1" x14ac:dyDescent="0.2">
      <c r="A8" s="8" t="s">
        <v>25</v>
      </c>
      <c r="B8" s="9" t="s">
        <v>26</v>
      </c>
      <c r="C8" s="8" t="s">
        <v>27</v>
      </c>
      <c r="D8" s="8" t="s">
        <v>28</v>
      </c>
      <c r="E8" s="10" t="s">
        <v>29</v>
      </c>
      <c r="F8" s="9">
        <v>1</v>
      </c>
      <c r="G8" s="30"/>
      <c r="H8" s="30"/>
      <c r="I8" s="30">
        <f>F8*H8</f>
        <v>0</v>
      </c>
      <c r="J8" s="11">
        <f t="shared" si="0"/>
        <v>0</v>
      </c>
    </row>
    <row r="9" spans="1:10" ht="24" customHeight="1" x14ac:dyDescent="0.2">
      <c r="A9" s="5" t="s">
        <v>30</v>
      </c>
      <c r="B9" s="5"/>
      <c r="C9" s="5"/>
      <c r="D9" s="5" t="s">
        <v>31</v>
      </c>
      <c r="E9" s="5"/>
      <c r="F9" s="6"/>
      <c r="G9" s="29">
        <f>G10*F10</f>
        <v>0</v>
      </c>
      <c r="H9" s="36"/>
      <c r="I9" s="29">
        <f>SUM(I10)</f>
        <v>0</v>
      </c>
      <c r="J9" s="7">
        <f t="shared" si="0"/>
        <v>0</v>
      </c>
    </row>
    <row r="10" spans="1:10" ht="27.75" customHeight="1" x14ac:dyDescent="0.2">
      <c r="A10" s="8" t="s">
        <v>32</v>
      </c>
      <c r="B10" s="9" t="s">
        <v>33</v>
      </c>
      <c r="C10" s="8" t="s">
        <v>34</v>
      </c>
      <c r="D10" s="8" t="s">
        <v>35</v>
      </c>
      <c r="E10" s="10" t="s">
        <v>36</v>
      </c>
      <c r="F10" s="9">
        <v>2.5</v>
      </c>
      <c r="G10" s="30"/>
      <c r="H10" s="30"/>
      <c r="I10" s="30">
        <f>F10*H10</f>
        <v>0</v>
      </c>
      <c r="J10" s="11">
        <f t="shared" si="0"/>
        <v>0</v>
      </c>
    </row>
    <row r="11" spans="1:10" ht="24" customHeight="1" x14ac:dyDescent="0.2">
      <c r="A11" s="18" t="s">
        <v>37</v>
      </c>
      <c r="B11" s="18"/>
      <c r="C11" s="18"/>
      <c r="D11" s="18" t="s">
        <v>38</v>
      </c>
      <c r="E11" s="18"/>
      <c r="F11" s="19"/>
      <c r="G11" s="28">
        <f>TRUNC(G12+G16+G21,2)</f>
        <v>0</v>
      </c>
      <c r="H11" s="28"/>
      <c r="I11" s="38">
        <f>TRUNC(I12+I16+I21,2)</f>
        <v>0</v>
      </c>
      <c r="J11" s="20"/>
    </row>
    <row r="12" spans="1:10" ht="24" customHeight="1" x14ac:dyDescent="0.2">
      <c r="A12" s="5" t="s">
        <v>39</v>
      </c>
      <c r="B12" s="5"/>
      <c r="C12" s="5"/>
      <c r="D12" s="5" t="s">
        <v>40</v>
      </c>
      <c r="E12" s="5"/>
      <c r="F12" s="6"/>
      <c r="G12" s="29">
        <f>TRUNC((G15*F15)+(G14*F14)+(F13*G13))</f>
        <v>0</v>
      </c>
      <c r="H12" s="36"/>
      <c r="I12" s="29">
        <f>SUM(I13:I15)</f>
        <v>0</v>
      </c>
      <c r="J12" s="7">
        <f t="shared" si="0"/>
        <v>0</v>
      </c>
    </row>
    <row r="13" spans="1:10" ht="26.1" customHeight="1" x14ac:dyDescent="0.2">
      <c r="A13" s="8" t="s">
        <v>41</v>
      </c>
      <c r="B13" s="9" t="s">
        <v>42</v>
      </c>
      <c r="C13" s="8" t="s">
        <v>43</v>
      </c>
      <c r="D13" s="8" t="s">
        <v>44</v>
      </c>
      <c r="E13" s="10" t="s">
        <v>29</v>
      </c>
      <c r="F13" s="9">
        <v>1</v>
      </c>
      <c r="G13" s="30"/>
      <c r="H13" s="30"/>
      <c r="I13" s="30">
        <f>F13*H13</f>
        <v>0</v>
      </c>
      <c r="J13" s="11">
        <f t="shared" si="0"/>
        <v>0</v>
      </c>
    </row>
    <row r="14" spans="1:10" ht="24" customHeight="1" x14ac:dyDescent="0.2">
      <c r="A14" s="8" t="s">
        <v>45</v>
      </c>
      <c r="B14" s="9" t="s">
        <v>46</v>
      </c>
      <c r="C14" s="8" t="s">
        <v>47</v>
      </c>
      <c r="D14" s="8" t="s">
        <v>48</v>
      </c>
      <c r="E14" s="10" t="s">
        <v>49</v>
      </c>
      <c r="F14" s="9">
        <v>13300</v>
      </c>
      <c r="G14" s="30"/>
      <c r="H14" s="30"/>
      <c r="I14" s="30">
        <f>F14*H14</f>
        <v>0</v>
      </c>
      <c r="J14" s="11">
        <f t="shared" si="0"/>
        <v>0</v>
      </c>
    </row>
    <row r="15" spans="1:10" ht="24" customHeight="1" x14ac:dyDescent="0.2">
      <c r="A15" s="8" t="s">
        <v>50</v>
      </c>
      <c r="B15" s="9" t="s">
        <v>51</v>
      </c>
      <c r="C15" s="8" t="s">
        <v>27</v>
      </c>
      <c r="D15" s="17" t="s">
        <v>72</v>
      </c>
      <c r="E15" s="10" t="s">
        <v>29</v>
      </c>
      <c r="F15" s="9">
        <v>1</v>
      </c>
      <c r="G15" s="30"/>
      <c r="H15" s="30"/>
      <c r="I15" s="30">
        <f>F15*H15</f>
        <v>0</v>
      </c>
      <c r="J15" s="11">
        <f t="shared" si="0"/>
        <v>0</v>
      </c>
    </row>
    <row r="16" spans="1:10" ht="24" customHeight="1" x14ac:dyDescent="0.2">
      <c r="A16" s="5" t="s">
        <v>74</v>
      </c>
      <c r="B16" s="5"/>
      <c r="C16" s="5"/>
      <c r="D16" s="25" t="s">
        <v>82</v>
      </c>
      <c r="E16" s="5"/>
      <c r="F16" s="6"/>
      <c r="G16" s="29">
        <f>TRUNC((G17*F17)+(G18*F18)+(G19*F19)+(F20*G20),2)</f>
        <v>0</v>
      </c>
      <c r="H16" s="36"/>
      <c r="I16" s="29">
        <f>SUM(I17:I20)</f>
        <v>0</v>
      </c>
      <c r="J16" s="7">
        <f t="shared" si="0"/>
        <v>0</v>
      </c>
    </row>
    <row r="17" spans="1:12" ht="24" customHeight="1" x14ac:dyDescent="0.2">
      <c r="A17" s="17" t="s">
        <v>75</v>
      </c>
      <c r="B17" s="9" t="s">
        <v>52</v>
      </c>
      <c r="C17" s="8" t="s">
        <v>34</v>
      </c>
      <c r="D17" s="8" t="s">
        <v>53</v>
      </c>
      <c r="E17" s="10" t="s">
        <v>36</v>
      </c>
      <c r="F17" s="9">
        <v>1.5</v>
      </c>
      <c r="G17" s="30"/>
      <c r="H17" s="30"/>
      <c r="I17" s="30">
        <f>F17*H17</f>
        <v>0</v>
      </c>
      <c r="J17" s="11">
        <f t="shared" si="0"/>
        <v>0</v>
      </c>
    </row>
    <row r="18" spans="1:12" ht="24" customHeight="1" x14ac:dyDescent="0.2">
      <c r="A18" s="17" t="s">
        <v>76</v>
      </c>
      <c r="B18" s="9" t="s">
        <v>54</v>
      </c>
      <c r="C18" s="8" t="s">
        <v>34</v>
      </c>
      <c r="D18" s="8" t="s">
        <v>55</v>
      </c>
      <c r="E18" s="10" t="s">
        <v>36</v>
      </c>
      <c r="F18" s="9">
        <v>1.2</v>
      </c>
      <c r="G18" s="30"/>
      <c r="H18" s="30"/>
      <c r="I18" s="30">
        <f>F18*H18</f>
        <v>0</v>
      </c>
      <c r="J18" s="11">
        <f t="shared" si="0"/>
        <v>0</v>
      </c>
    </row>
    <row r="19" spans="1:12" ht="26.1" customHeight="1" x14ac:dyDescent="0.2">
      <c r="A19" s="17" t="s">
        <v>77</v>
      </c>
      <c r="B19" s="9" t="s">
        <v>56</v>
      </c>
      <c r="C19" s="8" t="s">
        <v>34</v>
      </c>
      <c r="D19" s="8" t="s">
        <v>57</v>
      </c>
      <c r="E19" s="10" t="s">
        <v>36</v>
      </c>
      <c r="F19" s="9">
        <v>1</v>
      </c>
      <c r="G19" s="30"/>
      <c r="H19" s="30"/>
      <c r="I19" s="30">
        <f>F19*H19</f>
        <v>0</v>
      </c>
      <c r="J19" s="11">
        <f t="shared" si="0"/>
        <v>0</v>
      </c>
    </row>
    <row r="20" spans="1:12" ht="39" customHeight="1" x14ac:dyDescent="0.2">
      <c r="A20" s="17" t="s">
        <v>83</v>
      </c>
      <c r="B20" s="9" t="s">
        <v>58</v>
      </c>
      <c r="C20" s="8" t="s">
        <v>47</v>
      </c>
      <c r="D20" s="8" t="s">
        <v>59</v>
      </c>
      <c r="E20" s="10" t="s">
        <v>60</v>
      </c>
      <c r="F20" s="9">
        <v>30</v>
      </c>
      <c r="G20" s="30"/>
      <c r="H20" s="30"/>
      <c r="I20" s="30">
        <f>F20*H20</f>
        <v>0</v>
      </c>
      <c r="J20" s="11">
        <f t="shared" si="0"/>
        <v>0</v>
      </c>
    </row>
    <row r="21" spans="1:12" ht="24" customHeight="1" x14ac:dyDescent="0.2">
      <c r="A21" s="5" t="s">
        <v>78</v>
      </c>
      <c r="B21" s="5"/>
      <c r="C21" s="5"/>
      <c r="D21" s="5" t="s">
        <v>73</v>
      </c>
      <c r="E21" s="5"/>
      <c r="F21" s="6"/>
      <c r="G21" s="31">
        <f>TRUNC((G22*F22)+(G23*F23)+(G24*F24)+(G25*F25),2)</f>
        <v>0</v>
      </c>
      <c r="H21" s="36"/>
      <c r="I21" s="29">
        <f>SUM(I22:I25)</f>
        <v>0</v>
      </c>
      <c r="J21" s="7">
        <f t="shared" si="0"/>
        <v>0</v>
      </c>
    </row>
    <row r="22" spans="1:12" ht="24" customHeight="1" x14ac:dyDescent="0.2">
      <c r="A22" s="17" t="s">
        <v>79</v>
      </c>
      <c r="B22" s="9" t="s">
        <v>61</v>
      </c>
      <c r="C22" s="8" t="s">
        <v>34</v>
      </c>
      <c r="D22" s="8" t="s">
        <v>62</v>
      </c>
      <c r="E22" s="10" t="s">
        <v>36</v>
      </c>
      <c r="F22" s="9">
        <v>1.5</v>
      </c>
      <c r="G22" s="30"/>
      <c r="H22" s="30"/>
      <c r="I22" s="30">
        <f>F22*H22</f>
        <v>0</v>
      </c>
      <c r="J22" s="11">
        <f t="shared" si="0"/>
        <v>0</v>
      </c>
    </row>
    <row r="23" spans="1:12" ht="24" customHeight="1" x14ac:dyDescent="0.2">
      <c r="A23" s="17" t="s">
        <v>80</v>
      </c>
      <c r="B23" s="9" t="s">
        <v>52</v>
      </c>
      <c r="C23" s="8" t="s">
        <v>34</v>
      </c>
      <c r="D23" s="8" t="s">
        <v>53</v>
      </c>
      <c r="E23" s="10" t="s">
        <v>36</v>
      </c>
      <c r="F23" s="9">
        <v>2</v>
      </c>
      <c r="G23" s="30"/>
      <c r="H23" s="30"/>
      <c r="I23" s="30">
        <f>F23*H23</f>
        <v>0</v>
      </c>
      <c r="J23" s="11">
        <f t="shared" si="0"/>
        <v>0</v>
      </c>
    </row>
    <row r="24" spans="1:12" ht="24" customHeight="1" x14ac:dyDescent="0.2">
      <c r="A24" s="17" t="s">
        <v>81</v>
      </c>
      <c r="B24" s="9" t="s">
        <v>54</v>
      </c>
      <c r="C24" s="8" t="s">
        <v>34</v>
      </c>
      <c r="D24" s="8" t="s">
        <v>55</v>
      </c>
      <c r="E24" s="10" t="s">
        <v>36</v>
      </c>
      <c r="F24" s="9">
        <v>1.2</v>
      </c>
      <c r="G24" s="30"/>
      <c r="H24" s="30"/>
      <c r="I24" s="30">
        <f>F24*H24</f>
        <v>0</v>
      </c>
      <c r="J24" s="11">
        <f t="shared" si="0"/>
        <v>0</v>
      </c>
    </row>
    <row r="25" spans="1:12" ht="26.1" customHeight="1" x14ac:dyDescent="0.2">
      <c r="A25" s="17" t="s">
        <v>84</v>
      </c>
      <c r="B25" s="9" t="s">
        <v>56</v>
      </c>
      <c r="C25" s="8" t="s">
        <v>34</v>
      </c>
      <c r="D25" s="8" t="s">
        <v>63</v>
      </c>
      <c r="E25" s="10" t="s">
        <v>36</v>
      </c>
      <c r="F25" s="9">
        <v>1.5</v>
      </c>
      <c r="G25" s="30"/>
      <c r="H25" s="30"/>
      <c r="I25" s="30">
        <f>F25*H25</f>
        <v>0</v>
      </c>
      <c r="J25" s="11">
        <f t="shared" si="0"/>
        <v>0</v>
      </c>
    </row>
    <row r="26" spans="1:12" ht="26.1" customHeight="1" x14ac:dyDescent="0.2">
      <c r="A26" s="21" t="s">
        <v>64</v>
      </c>
      <c r="B26" s="21"/>
      <c r="C26" s="21"/>
      <c r="D26" s="21" t="s">
        <v>65</v>
      </c>
      <c r="E26" s="21"/>
      <c r="F26" s="22"/>
      <c r="G26" s="32">
        <f>G27</f>
        <v>0</v>
      </c>
      <c r="H26" s="27"/>
      <c r="I26" s="37">
        <f>I27</f>
        <v>0</v>
      </c>
      <c r="J26" s="23">
        <f t="shared" si="0"/>
        <v>0</v>
      </c>
    </row>
    <row r="27" spans="1:12" ht="78" customHeight="1" x14ac:dyDescent="0.2">
      <c r="A27" s="8" t="s">
        <v>66</v>
      </c>
      <c r="B27" s="9" t="s">
        <v>67</v>
      </c>
      <c r="C27" s="8" t="s">
        <v>27</v>
      </c>
      <c r="D27" s="8" t="s">
        <v>68</v>
      </c>
      <c r="E27" s="10" t="s">
        <v>29</v>
      </c>
      <c r="F27" s="9">
        <v>1</v>
      </c>
      <c r="G27" s="30"/>
      <c r="H27" s="30"/>
      <c r="I27" s="30"/>
      <c r="J27" s="11">
        <f t="shared" si="0"/>
        <v>0</v>
      </c>
    </row>
    <row r="28" spans="1:12" x14ac:dyDescent="0.2">
      <c r="A28" s="12"/>
      <c r="B28" s="12"/>
      <c r="C28" s="12"/>
      <c r="D28" s="12"/>
      <c r="E28" s="12"/>
      <c r="F28" s="12"/>
      <c r="G28" s="33"/>
      <c r="H28" s="33"/>
      <c r="I28" s="33"/>
      <c r="J28" s="12"/>
    </row>
    <row r="29" spans="1:12" x14ac:dyDescent="0.2">
      <c r="A29" s="41"/>
      <c r="B29" s="41"/>
      <c r="C29" s="41"/>
      <c r="D29" s="14"/>
      <c r="E29" s="13"/>
      <c r="F29" s="40" t="s">
        <v>69</v>
      </c>
      <c r="G29" s="41"/>
      <c r="H29" s="42">
        <f>G5+G26</f>
        <v>0</v>
      </c>
      <c r="I29" s="43"/>
      <c r="J29" s="43"/>
      <c r="K29" s="24"/>
      <c r="L29" s="24"/>
    </row>
    <row r="30" spans="1:12" x14ac:dyDescent="0.2">
      <c r="A30" s="41"/>
      <c r="B30" s="41"/>
      <c r="C30" s="41"/>
      <c r="D30" s="14"/>
      <c r="E30" s="13"/>
      <c r="F30" s="40" t="s">
        <v>70</v>
      </c>
      <c r="G30" s="41"/>
      <c r="H30" s="48">
        <f>H31-H29</f>
        <v>0</v>
      </c>
      <c r="I30" s="41"/>
      <c r="J30" s="41"/>
    </row>
    <row r="31" spans="1:12" x14ac:dyDescent="0.2">
      <c r="A31" s="41"/>
      <c r="B31" s="41"/>
      <c r="C31" s="41"/>
      <c r="D31" s="14"/>
      <c r="E31" s="13"/>
      <c r="F31" s="40" t="s">
        <v>71</v>
      </c>
      <c r="G31" s="41"/>
      <c r="H31" s="42">
        <f>TRUNC((I5+I26),2)</f>
        <v>0</v>
      </c>
      <c r="I31" s="43"/>
      <c r="J31" s="43"/>
    </row>
    <row r="32" spans="1:12" ht="60" customHeight="1" x14ac:dyDescent="0.2">
      <c r="A32" s="1"/>
      <c r="B32" s="1"/>
      <c r="C32" s="1"/>
      <c r="D32" s="1"/>
      <c r="E32" s="1"/>
      <c r="F32" s="1"/>
      <c r="G32" s="34"/>
      <c r="H32" s="34"/>
      <c r="I32" s="34"/>
      <c r="J32" s="1"/>
    </row>
    <row r="33" spans="1:10" ht="69.95" customHeight="1" x14ac:dyDescent="0.2">
      <c r="A33" s="44"/>
      <c r="B33" s="45"/>
      <c r="C33" s="45"/>
      <c r="D33" s="45"/>
      <c r="E33" s="45"/>
      <c r="F33" s="45"/>
      <c r="G33" s="45"/>
      <c r="H33" s="45"/>
      <c r="I33" s="45"/>
      <c r="J33" s="45"/>
    </row>
  </sheetData>
  <mergeCells count="17">
    <mergeCell ref="A31:C31"/>
    <mergeCell ref="F31:G31"/>
    <mergeCell ref="H31:J31"/>
    <mergeCell ref="A33:J33"/>
    <mergeCell ref="A3:J3"/>
    <mergeCell ref="A29:C29"/>
    <mergeCell ref="F29:G29"/>
    <mergeCell ref="H29:J29"/>
    <mergeCell ref="A30:C30"/>
    <mergeCell ref="F30:G30"/>
    <mergeCell ref="H30:J30"/>
    <mergeCell ref="E1:F1"/>
    <mergeCell ref="G1:H1"/>
    <mergeCell ref="I1:J1"/>
    <mergeCell ref="E2:F2"/>
    <mergeCell ref="G2:H2"/>
    <mergeCell ref="I2:J2"/>
  </mergeCells>
  <phoneticPr fontId="22" type="noConversion"/>
  <pageMargins left="0.51181102362204722" right="0.51181102362204722" top="0.98425196850393704" bottom="0.98425196850393704" header="0.51181102362204722" footer="0.51181102362204722"/>
  <pageSetup paperSize="9" scale="7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B5FF790D3F6E048994438A7A33CCFE3" ma:contentTypeVersion="17" ma:contentTypeDescription="Crie um novo documento." ma:contentTypeScope="" ma:versionID="a7f7647cd82e6c0ef6a454de4f5e9af8">
  <xsd:schema xmlns:xsd="http://www.w3.org/2001/XMLSchema" xmlns:xs="http://www.w3.org/2001/XMLSchema" xmlns:p="http://schemas.microsoft.com/office/2006/metadata/properties" xmlns:ns2="f9a71158-161a-4975-9085-a23cdc7314d1" xmlns:ns3="557eb367-198c-46dc-ada1-4c51bf30dfa8" targetNamespace="http://schemas.microsoft.com/office/2006/metadata/properties" ma:root="true" ma:fieldsID="1ef7a70336e8a9e982e312bc3a575b73" ns2:_="" ns3:_="">
    <xsd:import namespace="f9a71158-161a-4975-9085-a23cdc7314d1"/>
    <xsd:import namespace="557eb367-198c-46dc-ada1-4c51bf30df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a71158-161a-4975-9085-a23cdc7314d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ed5bb26-a870-4c84-9cf1-8a50c1ece52a}" ma:internalName="TaxCatchAll" ma:showField="CatchAllData" ma:web="f9a71158-161a-4975-9085-a23cdc7314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7eb367-198c-46dc-ada1-4c51bf30df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f70ce466-3e83-418a-96db-05d717015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203DF2-1938-468B-940F-E558534F6A0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0C8E5F9-C130-4246-A5CC-300C9416F4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a71158-161a-4975-9085-a23cdc7314d1"/>
    <ds:schemaRef ds:uri="557eb367-198c-46dc-ada1-4c51bf30df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Orçamento Sintético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Thaysa Ferreira Vitoriano - 6985</cp:lastModifiedBy>
  <cp:revision>0</cp:revision>
  <cp:lastPrinted>2023-10-11T20:57:42Z</cp:lastPrinted>
  <dcterms:created xsi:type="dcterms:W3CDTF">2023-05-17T20:54:03Z</dcterms:created>
  <dcterms:modified xsi:type="dcterms:W3CDTF">2023-10-17T11:19:05Z</dcterms:modified>
</cp:coreProperties>
</file>